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1 Pub\Determining Minimum Wage\"/>
    </mc:Choice>
  </mc:AlternateContent>
  <xr:revisionPtr revIDLastSave="0" documentId="13_ncr:1_{A6E23CC0-7835-4532-8DC4-0623E1D16D01}" xr6:coauthVersionLast="47" xr6:coauthVersionMax="47" xr10:uidLastSave="{00000000-0000-0000-0000-000000000000}"/>
  <bookViews>
    <workbookView xWindow="-110" yWindow="-110" windowWidth="19420" windowHeight="11620" activeTab="2" xr2:uid="{B941A093-A9C8-41FC-BDE9-7735A833D273}"/>
  </bookViews>
  <sheets>
    <sheet name="ข้อมูลเศรษฐกิจมหภาค" sheetId="2" r:id="rId1"/>
    <sheet name="การคำนวณผลิตภาพแรงงาน" sheetId="5" r:id="rId2"/>
    <sheet name="Metadata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J18" i="2"/>
  <c r="I18" i="2"/>
  <c r="I17" i="2"/>
  <c r="H19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" i="2"/>
  <c r="F57" i="5"/>
  <c r="G57" i="5" s="1"/>
  <c r="F38" i="5"/>
  <c r="G38" i="5" s="1"/>
  <c r="F19" i="5"/>
  <c r="G19" i="5" s="1"/>
  <c r="D47" i="5"/>
  <c r="D48" i="5"/>
  <c r="D49" i="5"/>
  <c r="D50" i="5"/>
  <c r="D51" i="5"/>
  <c r="D52" i="5"/>
  <c r="D53" i="5"/>
  <c r="D54" i="5"/>
  <c r="D55" i="5"/>
  <c r="D56" i="5"/>
  <c r="D57" i="5"/>
  <c r="D46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2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5" i="5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F46" i="5"/>
  <c r="G46" i="5" s="1"/>
  <c r="K7" i="2" s="1"/>
  <c r="F47" i="5"/>
  <c r="G47" i="5" s="1"/>
  <c r="K8" i="2" s="1"/>
  <c r="F48" i="5"/>
  <c r="G48" i="5" s="1"/>
  <c r="K9" i="2" s="1"/>
  <c r="F49" i="5"/>
  <c r="G49" i="5" s="1"/>
  <c r="K10" i="2" s="1"/>
  <c r="F50" i="5"/>
  <c r="G50" i="5" s="1"/>
  <c r="K11" i="2" s="1"/>
  <c r="F51" i="5"/>
  <c r="G51" i="5" s="1"/>
  <c r="K12" i="2" s="1"/>
  <c r="F52" i="5"/>
  <c r="G52" i="5" s="1"/>
  <c r="K13" i="2" s="1"/>
  <c r="F53" i="5"/>
  <c r="G53" i="5"/>
  <c r="K14" i="2" s="1"/>
  <c r="F54" i="5"/>
  <c r="G54" i="5" s="1"/>
  <c r="K15" i="2" s="1"/>
  <c r="F55" i="5"/>
  <c r="G55" i="5" s="1"/>
  <c r="K16" i="2" s="1"/>
  <c r="F56" i="5"/>
  <c r="G56" i="5" s="1"/>
  <c r="K17" i="2" s="1"/>
  <c r="F37" i="5"/>
  <c r="G37" i="5" s="1"/>
  <c r="J17" i="2" s="1"/>
  <c r="F36" i="5"/>
  <c r="G36" i="5" s="1"/>
  <c r="J16" i="2" s="1"/>
  <c r="F35" i="5"/>
  <c r="G35" i="5" s="1"/>
  <c r="J15" i="2" s="1"/>
  <c r="F34" i="5"/>
  <c r="G34" i="5" s="1"/>
  <c r="J14" i="2" s="1"/>
  <c r="F33" i="5"/>
  <c r="G33" i="5" s="1"/>
  <c r="J13" i="2" s="1"/>
  <c r="F32" i="5"/>
  <c r="G32" i="5" s="1"/>
  <c r="J12" i="2" s="1"/>
  <c r="F31" i="5"/>
  <c r="G31" i="5" s="1"/>
  <c r="J11" i="2" s="1"/>
  <c r="F30" i="5"/>
  <c r="G30" i="5" s="1"/>
  <c r="J10" i="2" s="1"/>
  <c r="F29" i="5"/>
  <c r="G29" i="5" s="1"/>
  <c r="J9" i="2" s="1"/>
  <c r="F28" i="5"/>
  <c r="G28" i="5" s="1"/>
  <c r="J8" i="2" s="1"/>
  <c r="F27" i="5"/>
  <c r="G27" i="5" s="1"/>
  <c r="J7" i="2" s="1"/>
  <c r="F26" i="5"/>
  <c r="G26" i="5" s="1"/>
  <c r="F25" i="5"/>
  <c r="G25" i="5" s="1"/>
  <c r="J5" i="2" s="1"/>
  <c r="F24" i="5"/>
  <c r="G24" i="5" s="1"/>
  <c r="J4" i="2" s="1"/>
  <c r="F18" i="5"/>
  <c r="G18" i="5" s="1"/>
  <c r="F17" i="5"/>
  <c r="G17" i="5" s="1"/>
  <c r="I16" i="2" s="1"/>
  <c r="F16" i="5"/>
  <c r="G16" i="5" s="1"/>
  <c r="I15" i="2" s="1"/>
  <c r="F15" i="5"/>
  <c r="G15" i="5" s="1"/>
  <c r="I14" i="2" s="1"/>
  <c r="F14" i="5"/>
  <c r="G14" i="5" s="1"/>
  <c r="I13" i="2" s="1"/>
  <c r="F13" i="5"/>
  <c r="G13" i="5" s="1"/>
  <c r="I12" i="2" s="1"/>
  <c r="F12" i="5"/>
  <c r="G12" i="5" s="1"/>
  <c r="I11" i="2" s="1"/>
  <c r="F11" i="5"/>
  <c r="G11" i="5" s="1"/>
  <c r="I10" i="2" s="1"/>
  <c r="F10" i="5"/>
  <c r="G10" i="5" s="1"/>
  <c r="I9" i="2" s="1"/>
  <c r="F9" i="5"/>
  <c r="G9" i="5" s="1"/>
  <c r="I8" i="2" s="1"/>
  <c r="F8" i="5"/>
  <c r="G8" i="5" s="1"/>
  <c r="I7" i="2" s="1"/>
  <c r="F7" i="5"/>
  <c r="G7" i="5" s="1"/>
  <c r="I6" i="2" s="1"/>
  <c r="F6" i="5"/>
  <c r="G6" i="5" s="1"/>
  <c r="I5" i="2" s="1"/>
  <c r="F5" i="5"/>
  <c r="G5" i="5" s="1"/>
  <c r="I4" i="2" s="1"/>
  <c r="J6" i="2" l="1"/>
</calcChain>
</file>

<file path=xl/sharedStrings.xml><?xml version="1.0" encoding="utf-8"?>
<sst xmlns="http://schemas.openxmlformats.org/spreadsheetml/2006/main" count="85" uniqueCount="49">
  <si>
    <t>-</t>
  </si>
  <si>
    <t>ตารางที่ 2: การคำนวณผลิตภาพแรงงานรวม แรงงานนอกภาคเกษตร และแรงงานภาคเกษตร</t>
  </si>
  <si>
    <t>structural</t>
  </si>
  <si>
    <t>descriptive</t>
  </si>
  <si>
    <t>ชื่อ</t>
  </si>
  <si>
    <t>ผู้จัดทำ</t>
  </si>
  <si>
    <t>แหล่งที่มา</t>
  </si>
  <si>
    <t>วันที่ปรับปรุงข้อมูลล่าสุด</t>
  </si>
  <si>
    <t>วัันที่เผยแพร่ข้อมูล</t>
  </si>
  <si>
    <t>ตารางข้อมูลเศรษฐกิจมหภาค และค่าจ้างขั้นต่ำ</t>
  </si>
  <si>
    <t xml:space="preserve">101 PUB แปลงข้อมูลรายปีเป็นรายวันด้วยการหาร 313 </t>
  </si>
  <si>
    <t xml:space="preserve">101 PUB แปลงข้อมูลรายเดือนเป็นรายวันด้วยการหาร 27 </t>
  </si>
  <si>
    <t>ปี</t>
  </si>
  <si>
    <t>รายได้เฉลี่ยต่อหัว: World Bank</t>
  </si>
  <si>
    <t>ค่าจ้างขั้นต่ำแต่ละจังหวัด: กระทรวงแรงงาน</t>
  </si>
  <si>
    <t>ค่าจ้างเฉลี่ย: สำนักสถิติแห่งชาติ</t>
  </si>
  <si>
    <t>Real GDP: สำนักงานสภาพัฒนาเศรษฐกิจและสังคมแห่งชาติ</t>
  </si>
  <si>
    <t>Labour compensation share of GDP: University of Groningen and University of California</t>
  </si>
  <si>
    <t>ผลิตภาพแรงงานปี 2022 101 PUB สมมติให้เท่ากับปี 2021</t>
  </si>
  <si>
    <t>วิธีคำนวณและเงื่อนไขของข้อมูล</t>
  </si>
  <si>
    <t>ผลตอบแทนแรงงานต่อ GDP (Labour Compensate Share in GDP)</t>
  </si>
  <si>
    <t>รายได้เฉลี่ยต่อหัว (GDP per Capita) (บาท/คน/วัน)</t>
  </si>
  <si>
    <t>ค่าจ้างขั้นต่ำในจังหวัดที่น้อยที่สุด (The Lowest of Minimum Wage by Province) (บาท/คน/วัน)</t>
  </si>
  <si>
    <t>ค่าจ้างขั้นต่ำในจังหวัดที่มากที่สุด (The Highest of Minimum Wage by Province) (บาท/คน/วัน)</t>
  </si>
  <si>
    <t>ค่าจ้างเฉลี่ย (Average Wage) (บาท/คน/เดือน)</t>
  </si>
  <si>
    <t>ค่าจ้างเฉลี่ย (Average Wage) (บาท/คน/วัน)</t>
  </si>
  <si>
    <t>ผู้มีงานทำ (Employee) (คน/ปี)</t>
  </si>
  <si>
    <t>ผลิตภาพแรงงานต่อปี (Labour Productivity) (บาท/คน/ปี)</t>
  </si>
  <si>
    <t>ผลิตภาพแรงงานแท้จริง (Real Labour Productivity) (บาท/คน/ปี)</t>
  </si>
  <si>
    <t>ผลิตภาพแรงงานแท้จริง (Real Labour Productivity) (บาท/คน/วัน)</t>
  </si>
  <si>
    <t>ผลิตภาพแรงงานแท้จริง (Real Labour Productivity: All Sector) (บาท/คน/วัน)</t>
  </si>
  <si>
    <t>ผลิตภาพแรงงานรวม (All Sector)</t>
  </si>
  <si>
    <t xml:space="preserve">รายได้เฉลี่ยต่อหัว (GDP per Capita) (บาท/คน/ปี) </t>
  </si>
  <si>
    <t>ดัชนีราคาสินค้าผู้บริโภคกลุ่มรายได้น้อย (Low Income Price Index: LPI) (ปีฐาน = 2017)</t>
  </si>
  <si>
    <t>ผลิตภาพแรงงานนอกภาคเกษตรแท้จริง (Real Labour Productivity: Non - Agricultural Sector) (บาท/คน/วัน)</t>
  </si>
  <si>
    <t>ผลิตภาพแรงงานภาคเกษตรแท้จริง (Real Labour Productivity: Agricultural Sector) (บาท/คน/วัน)</t>
  </si>
  <si>
    <t>ผลิตภาพแรงงานนอกภาคเกษตร (Non - Agricultural Sector)</t>
  </si>
  <si>
    <t>ผลิตภาพแรงงานเกษตร (Agricultural Sector)</t>
  </si>
  <si>
    <t xml:space="preserve">ตารางที่ 1: ข้อมูลเศรษฐกิจมหภาค และค่าจ้างปี 2008 - 2022 </t>
  </si>
  <si>
    <t>meta data: ตารางข้อมูลเศรษฐกิจมหภาค และค่าจ้างปี 2008 - 2022</t>
  </si>
  <si>
    <t>กษิดิ์เดช คำพุช: นักวิจัย 101PUB Public Policy Think Tank</t>
  </si>
  <si>
    <r>
      <t xml:space="preserve">ตัวเลขผลิตภาพแรงงาน คำนวณโดยการนำ Real GDP หารด้วยผู้มีงานทำ หลังจากนั้นนำมาคูณกับ Labour Compensate Share in GDP เพื่อหักผลของปัจจัยทุน </t>
    </r>
    <r>
      <rPr>
        <sz val="16"/>
        <color rgb="FFFF0000"/>
        <rFont val="TH SarabunPSK"/>
        <family val="2"/>
      </rPr>
      <t>สามารถดูตารางคำนวณฉบับเต็มได้ที่ชีท 'การคำนวณผลิตภาพแรงงาน'</t>
    </r>
  </si>
  <si>
    <t>ผลิตภัณฑ์มวลรวมในประเทศแท้จริง (Real Gross Domestic Product) (บาท/ปี)</t>
  </si>
  <si>
    <t>ผลิตภัณฑ์มวลรวมในประเทศแท้จริง (Real Gross Domestics Product) (บาท/ปี)</t>
  </si>
  <si>
    <t>ดัชนีราคาสินค้าผู้บริโภคกลุ่มรายได้น้อย: กระทรวงพาณิชย์</t>
  </si>
  <si>
    <t>ผู้มีงานทำ: สำนักงานสถิติแห่งชาติ</t>
  </si>
  <si>
    <t xml:space="preserve">รายได้เฉลี่ยต่อหัวปี 2022 คำนวณโดย 101 PUB </t>
  </si>
  <si>
    <t>2023*</t>
  </si>
  <si>
    <t>*หมายเหตุ: ดัชนีราคาสินค้าถึงเดือนมิถุนายน, ค่าจ้างเฉลี่ย 2023 คือค่าจ้างเฉลี่ย ณ ไตรมาส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</si>
</sst>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d\ mmmm\ yyyy"/>
    <numFmt numFmtId="190" formatCode="#,##0.00_ ;\-#,##0.00\ "/>
    <numFmt numFmtId="191" formatCode="#,##0.000000000000_ ;\-#,##0.00000000000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1F1F1F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u/>
      <sz val="16"/>
      <color theme="10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3" borderId="0" xfId="0" applyFont="1" applyFill="1"/>
    <xf numFmtId="0" fontId="4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188" fontId="8" fillId="0" borderId="1" xfId="0" applyNumberFormat="1" applyFont="1" applyBorder="1" applyAlignment="1">
      <alignment horizontal="center"/>
    </xf>
    <xf numFmtId="187" fontId="8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88" fontId="8" fillId="0" borderId="6" xfId="1" applyNumberFormat="1" applyFont="1" applyBorder="1" applyAlignment="1">
      <alignment horizontal="center"/>
    </xf>
    <xf numFmtId="188" fontId="8" fillId="0" borderId="19" xfId="1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0" fillId="0" borderId="1" xfId="3" applyNumberFormat="1" applyFont="1" applyFill="1" applyBorder="1" applyAlignment="1">
      <alignment vertical="center"/>
    </xf>
    <xf numFmtId="0" fontId="10" fillId="0" borderId="1" xfId="3" applyNumberFormat="1" applyFont="1" applyFill="1" applyBorder="1" applyAlignment="1">
      <alignment vertical="center" wrapText="1"/>
    </xf>
    <xf numFmtId="189" fontId="4" fillId="0" borderId="1" xfId="0" applyNumberFormat="1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10" fillId="0" borderId="1" xfId="3" applyFont="1" applyFill="1" applyBorder="1"/>
    <xf numFmtId="188" fontId="8" fillId="0" borderId="1" xfId="1" applyNumberFormat="1" applyFont="1" applyBorder="1"/>
    <xf numFmtId="0" fontId="4" fillId="0" borderId="1" xfId="0" applyFont="1" applyBorder="1" applyAlignment="1">
      <alignment horizontal="center"/>
    </xf>
    <xf numFmtId="188" fontId="8" fillId="0" borderId="1" xfId="1" applyNumberFormat="1" applyFont="1" applyBorder="1" applyAlignment="1">
      <alignment horizontal="right"/>
    </xf>
    <xf numFmtId="190" fontId="4" fillId="0" borderId="0" xfId="0" applyNumberFormat="1" applyFont="1"/>
    <xf numFmtId="191" fontId="4" fillId="0" borderId="0" xfId="0" applyNumberFormat="1" applyFont="1"/>
    <xf numFmtId="0" fontId="8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1" xfId="3" applyFont="1" applyBorder="1"/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ปกติ 2" xfId="2" xr:uid="{DB64B97E-30BD-400F-A9C5-67EDFDD0B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mol.go.th/%E0%B8%AD%E0%B8%B1%E0%B8%95%E0%B8%A3%E0%B8%B2%E0%B8%84%E0%B9%88%E0%B8%B2%E0%B8%88%E0%B9%89%E0%B8%B2%E0%B8%87%E0%B8%82%E0%B8%B1%E0%B9%89%E0%B8%99%E0%B8%95%E0%B9%88%E0%B8%B3" TargetMode="External"/><Relationship Id="rId7" Type="http://schemas.openxmlformats.org/officeDocument/2006/relationships/hyperlink" Target="https://app.bot.or.th/BTWS_STAT/statistics/BOTWEBSTAT.aspx?reportID=666&amp;language=TH" TargetMode="External"/><Relationship Id="rId2" Type="http://schemas.openxmlformats.org/officeDocument/2006/relationships/hyperlink" Target="https://fred.stlouisfed.org/series/LABSHPTHA156NRUG" TargetMode="External"/><Relationship Id="rId1" Type="http://schemas.openxmlformats.org/officeDocument/2006/relationships/hyperlink" Target="https://app.bot.or.th/BTWS_STAT/statistics/BOTWEBSTAT.aspx?reportID=409&amp;language=TH" TargetMode="External"/><Relationship Id="rId6" Type="http://schemas.openxmlformats.org/officeDocument/2006/relationships/hyperlink" Target="https://www.price.moc.go.th/price/cpi/index_new.asp" TargetMode="External"/><Relationship Id="rId5" Type="http://schemas.openxmlformats.org/officeDocument/2006/relationships/hyperlink" Target="https://app.bot.or.th/BTWS_STAT/statistics/BOTWEBSTAT.aspx?reportID=638&amp;language=th" TargetMode="External"/><Relationship Id="rId4" Type="http://schemas.openxmlformats.org/officeDocument/2006/relationships/hyperlink" Target="https://data.worldbank.org/indicator/NY.GDP.PCAP.CN?locations=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A176-3DD4-407D-815F-ACA7514074AD}">
  <dimension ref="A1:M21"/>
  <sheetViews>
    <sheetView showGridLines="0" zoomScale="58" workbookViewId="0">
      <selection activeCell="A21" sqref="A21"/>
    </sheetView>
  </sheetViews>
  <sheetFormatPr defaultRowHeight="20" x14ac:dyDescent="0.4"/>
  <cols>
    <col min="1" max="12" width="20.58203125" style="5" customWidth="1"/>
    <col min="13" max="13" width="20.33203125" style="5" bestFit="1" customWidth="1"/>
    <col min="14" max="16384" width="8.6640625" style="5"/>
  </cols>
  <sheetData>
    <row r="1" spans="1:13" ht="25" x14ac:dyDescent="0.5">
      <c r="A1" s="30" t="s">
        <v>38</v>
      </c>
    </row>
    <row r="2" spans="1:13" ht="20.5" thickBot="1" x14ac:dyDescent="0.45"/>
    <row r="3" spans="1:13" ht="122.5" customHeight="1" x14ac:dyDescent="0.4">
      <c r="A3" s="6" t="s">
        <v>12</v>
      </c>
      <c r="B3" s="7" t="s">
        <v>33</v>
      </c>
      <c r="C3" s="7" t="s">
        <v>32</v>
      </c>
      <c r="D3" s="7" t="s">
        <v>21</v>
      </c>
      <c r="E3" s="7" t="s">
        <v>22</v>
      </c>
      <c r="F3" s="7" t="s">
        <v>23</v>
      </c>
      <c r="G3" s="7" t="s">
        <v>24</v>
      </c>
      <c r="H3" s="16" t="s">
        <v>25</v>
      </c>
      <c r="I3" s="18" t="s">
        <v>30</v>
      </c>
      <c r="J3" s="19" t="s">
        <v>34</v>
      </c>
      <c r="K3" s="20" t="s">
        <v>35</v>
      </c>
      <c r="L3"/>
    </row>
    <row r="4" spans="1:13" x14ac:dyDescent="0.4">
      <c r="A4" s="8">
        <v>2008</v>
      </c>
      <c r="B4" s="9">
        <v>82.61</v>
      </c>
      <c r="C4" s="52">
        <v>144173.21979860487</v>
      </c>
      <c r="D4" s="14">
        <f>C4/313</f>
        <v>460.61731565049479</v>
      </c>
      <c r="E4" s="10">
        <v>148</v>
      </c>
      <c r="F4" s="10">
        <v>203</v>
      </c>
      <c r="G4" s="52">
        <v>8848.11</v>
      </c>
      <c r="H4" s="17">
        <f>G4/27</f>
        <v>327.70777777777778</v>
      </c>
      <c r="I4" s="21">
        <f>การคำนวณผลิตภาพแรงงาน!G5</f>
        <v>438.75681330534178</v>
      </c>
      <c r="J4" s="15">
        <f>การคำนวณผลิตภาพแรงงาน!G24</f>
        <v>671.43712138976025</v>
      </c>
      <c r="K4" s="22" t="s">
        <v>0</v>
      </c>
      <c r="M4" s="44"/>
    </row>
    <row r="5" spans="1:13" x14ac:dyDescent="0.4">
      <c r="A5" s="8">
        <v>2009</v>
      </c>
      <c r="B5" s="9">
        <v>83.23</v>
      </c>
      <c r="C5" s="52">
        <v>142429.53196416757</v>
      </c>
      <c r="D5" s="14">
        <f t="shared" ref="D5:D18" si="0">C5/313</f>
        <v>455.0464280005354</v>
      </c>
      <c r="E5" s="10">
        <v>151</v>
      </c>
      <c r="F5" s="10">
        <v>206</v>
      </c>
      <c r="G5" s="52">
        <v>8828.07</v>
      </c>
      <c r="H5" s="17">
        <f t="shared" ref="H5:H18" si="1">G5/27</f>
        <v>326.96555555555557</v>
      </c>
      <c r="I5" s="21">
        <f>การคำนวณผลิตภาพแรงงาน!G6</f>
        <v>431.01102193288813</v>
      </c>
      <c r="J5" s="15">
        <f>การคำนวณผลิตภาพแรงงาน!G25</f>
        <v>651.21204141395754</v>
      </c>
      <c r="K5" s="22" t="s">
        <v>0</v>
      </c>
      <c r="M5" s="44"/>
    </row>
    <row r="6" spans="1:13" x14ac:dyDescent="0.4">
      <c r="A6" s="8">
        <v>2010</v>
      </c>
      <c r="B6" s="9">
        <v>86.43</v>
      </c>
      <c r="C6" s="52">
        <v>158313.57235481351</v>
      </c>
      <c r="D6" s="14">
        <f t="shared" si="0"/>
        <v>505.79416087799842</v>
      </c>
      <c r="E6" s="10">
        <v>151</v>
      </c>
      <c r="F6" s="10">
        <v>206</v>
      </c>
      <c r="G6" s="52">
        <v>9649.1299999999992</v>
      </c>
      <c r="H6" s="17">
        <f t="shared" si="1"/>
        <v>357.37518518518516</v>
      </c>
      <c r="I6" s="21">
        <f>การคำนวณผลิตภาพแรงงาน!G7</f>
        <v>459.55580326129888</v>
      </c>
      <c r="J6" s="15">
        <f>การคำนวณผลิตภาพแรงงาน!G26</f>
        <v>691.76766315011355</v>
      </c>
      <c r="K6" s="22" t="s">
        <v>0</v>
      </c>
      <c r="M6" s="44"/>
    </row>
    <row r="7" spans="1:13" x14ac:dyDescent="0.4">
      <c r="A7" s="8">
        <v>2011</v>
      </c>
      <c r="B7" s="9">
        <v>90.39</v>
      </c>
      <c r="C7" s="52">
        <v>164553.01531244972</v>
      </c>
      <c r="D7" s="14">
        <f t="shared" si="0"/>
        <v>525.72848342635689</v>
      </c>
      <c r="E7" s="10">
        <v>159</v>
      </c>
      <c r="F7" s="10">
        <v>221</v>
      </c>
      <c r="G7" s="52">
        <v>10425.84</v>
      </c>
      <c r="H7" s="17">
        <f t="shared" si="1"/>
        <v>386.14222222222224</v>
      </c>
      <c r="I7" s="21">
        <f>การคำนวณผลิตภาพแรงงาน!G8</f>
        <v>452.17501629672194</v>
      </c>
      <c r="J7" s="15">
        <f>การคำนวณผลิตภาพแรงงาน!G27</f>
        <v>681.25664271853668</v>
      </c>
      <c r="K7" s="22">
        <f>การคำนวณผลิตภาพแรงงาน!G46</f>
        <v>89.882296245478017</v>
      </c>
      <c r="M7" s="44"/>
    </row>
    <row r="8" spans="1:13" x14ac:dyDescent="0.4">
      <c r="A8" s="8">
        <v>2012</v>
      </c>
      <c r="B8" s="9">
        <v>93.35</v>
      </c>
      <c r="C8" s="52">
        <v>178685.27972929084</v>
      </c>
      <c r="D8" s="14">
        <f t="shared" si="0"/>
        <v>570.87948795300588</v>
      </c>
      <c r="E8" s="10">
        <v>222</v>
      </c>
      <c r="F8" s="10">
        <v>300</v>
      </c>
      <c r="G8" s="52">
        <v>11336.91</v>
      </c>
      <c r="H8" s="17">
        <f t="shared" si="1"/>
        <v>419.88555555555553</v>
      </c>
      <c r="I8" s="21">
        <f>การคำนวณผลิตภาพแรงงาน!G9</f>
        <v>471.96519434680795</v>
      </c>
      <c r="J8" s="15">
        <f>การคำนวณผลิตภาพแรงงาน!G28</f>
        <v>726.15967216987394</v>
      </c>
      <c r="K8" s="22">
        <f>การคำนวณผลิตภาพแรงงาน!G47</f>
        <v>87.719531845590907</v>
      </c>
      <c r="M8" s="44"/>
    </row>
    <row r="9" spans="1:13" x14ac:dyDescent="0.4">
      <c r="A9" s="8">
        <v>2013</v>
      </c>
      <c r="B9" s="9">
        <v>95.71</v>
      </c>
      <c r="C9" s="52">
        <v>185619.68232704647</v>
      </c>
      <c r="D9" s="14">
        <f t="shared" si="0"/>
        <v>593.03412884040404</v>
      </c>
      <c r="E9" s="10">
        <v>300</v>
      </c>
      <c r="F9" s="10">
        <v>300</v>
      </c>
      <c r="G9" s="52">
        <v>12163.15</v>
      </c>
      <c r="H9" s="17">
        <f t="shared" si="1"/>
        <v>450.487037037037</v>
      </c>
      <c r="I9" s="21">
        <f>การคำนวณผลิตภาพแรงงาน!G10</f>
        <v>489.91487005891543</v>
      </c>
      <c r="J9" s="15">
        <f>การคำนวณผลิตภาพแรงงาน!G29</f>
        <v>755.24266133832475</v>
      </c>
      <c r="K9" s="22">
        <f>การคำนวณผลิตภาพแรงงาน!G48</f>
        <v>89.36993682933516</v>
      </c>
      <c r="M9" s="44"/>
    </row>
    <row r="10" spans="1:13" x14ac:dyDescent="0.4">
      <c r="A10" s="8">
        <v>2014</v>
      </c>
      <c r="B10" s="9">
        <v>97.73</v>
      </c>
      <c r="C10" s="52">
        <v>189109.85805322835</v>
      </c>
      <c r="D10" s="14">
        <f t="shared" si="0"/>
        <v>604.18485001031422</v>
      </c>
      <c r="E10" s="10">
        <v>300</v>
      </c>
      <c r="F10" s="10">
        <v>300</v>
      </c>
      <c r="G10" s="52">
        <v>13581.1</v>
      </c>
      <c r="H10" s="17">
        <f t="shared" si="1"/>
        <v>503.00370370370371</v>
      </c>
      <c r="I10" s="21">
        <f>การคำนวณผลิตภาพแรงงาน!G11</f>
        <v>509.30656077081687</v>
      </c>
      <c r="J10" s="15">
        <f>การคำนวณผลิตภาพแรงงาน!G30</f>
        <v>713.61213109823132</v>
      </c>
      <c r="K10" s="22">
        <f>การคำนวณผลิตภาพแรงงาน!G49</f>
        <v>108.63780684612102</v>
      </c>
      <c r="M10" s="44"/>
    </row>
    <row r="11" spans="1:13" x14ac:dyDescent="0.4">
      <c r="A11" s="8">
        <v>2015</v>
      </c>
      <c r="B11" s="9">
        <v>97.09</v>
      </c>
      <c r="C11" s="52">
        <v>195513.164441826</v>
      </c>
      <c r="D11" s="14">
        <f t="shared" si="0"/>
        <v>624.64269789720765</v>
      </c>
      <c r="E11" s="10">
        <v>300</v>
      </c>
      <c r="F11" s="10">
        <v>300</v>
      </c>
      <c r="G11" s="52">
        <v>13774.29</v>
      </c>
      <c r="H11" s="17">
        <f t="shared" si="1"/>
        <v>510.1588888888889</v>
      </c>
      <c r="I11" s="21">
        <f>การคำนวณผลิตภาพแรงงาน!G12</f>
        <v>526.09851575951211</v>
      </c>
      <c r="J11" s="15">
        <f>การคำนวณผลิตภาพแรงงาน!G31</f>
        <v>732.10384904283762</v>
      </c>
      <c r="K11" s="22">
        <f>การคำนวณผลิตภาพแรงงาน!G50</f>
        <v>105.42234432331313</v>
      </c>
      <c r="M11" s="44"/>
    </row>
    <row r="12" spans="1:13" x14ac:dyDescent="0.4">
      <c r="A12" s="8">
        <v>2016</v>
      </c>
      <c r="B12" s="9">
        <v>97.63</v>
      </c>
      <c r="C12" s="52">
        <v>206641.40034654053</v>
      </c>
      <c r="D12" s="14">
        <f t="shared" si="0"/>
        <v>660.19616724134357</v>
      </c>
      <c r="E12" s="10">
        <v>300</v>
      </c>
      <c r="F12" s="10">
        <v>300</v>
      </c>
      <c r="G12" s="52">
        <v>13963.14</v>
      </c>
      <c r="H12" s="17">
        <f t="shared" si="1"/>
        <v>517.15333333333331</v>
      </c>
      <c r="I12" s="21">
        <f>การคำนวณผลิตภาพแรงงาน!G13</f>
        <v>537.45747770697176</v>
      </c>
      <c r="J12" s="15">
        <f>การคำนวณผลิตภาพแรงงาน!G32</f>
        <v>738.96258810468555</v>
      </c>
      <c r="K12" s="22">
        <f>การคำนวณผลิตภาพแรงงาน!G51</f>
        <v>106.60864323749834</v>
      </c>
      <c r="M12" s="44"/>
    </row>
    <row r="13" spans="1:13" x14ac:dyDescent="0.4">
      <c r="A13" s="8">
        <v>2017</v>
      </c>
      <c r="B13" s="9">
        <v>98.16</v>
      </c>
      <c r="C13" s="52">
        <v>218463.42450264114</v>
      </c>
      <c r="D13" s="14">
        <f t="shared" si="0"/>
        <v>697.96621246850202</v>
      </c>
      <c r="E13" s="10">
        <v>300</v>
      </c>
      <c r="F13" s="10">
        <v>310</v>
      </c>
      <c r="G13" s="52">
        <v>13971.36</v>
      </c>
      <c r="H13" s="17">
        <f t="shared" si="1"/>
        <v>517.45777777777778</v>
      </c>
      <c r="I13" s="21">
        <f>การคำนวณผลิตภาพแรงงาน!G14</f>
        <v>557.60829442054251</v>
      </c>
      <c r="J13" s="15">
        <f>การคำนวณผลิตภาพแรงงาน!G33</f>
        <v>769.50253875529552</v>
      </c>
      <c r="K13" s="22">
        <f>การคำนวณผลิตภาพแรงงาน!G52</f>
        <v>110.24438947626157</v>
      </c>
      <c r="M13" s="44"/>
    </row>
    <row r="14" spans="1:13" x14ac:dyDescent="0.4">
      <c r="A14" s="8">
        <v>2018</v>
      </c>
      <c r="B14" s="9">
        <v>99.02</v>
      </c>
      <c r="C14" s="52">
        <v>230196.10531476847</v>
      </c>
      <c r="D14" s="14">
        <f t="shared" si="0"/>
        <v>735.45081570213574</v>
      </c>
      <c r="E14" s="10">
        <v>308</v>
      </c>
      <c r="F14" s="10">
        <v>330</v>
      </c>
      <c r="G14" s="52">
        <v>14048.44</v>
      </c>
      <c r="H14" s="17">
        <f t="shared" si="1"/>
        <v>520.31259259259264</v>
      </c>
      <c r="I14" s="21">
        <f>การคำนวณผลิตภาพแรงงาน!G15</f>
        <v>574.92139558823453</v>
      </c>
      <c r="J14" s="15">
        <f>การคำนวณผลิตภาพแรงงาน!G34</f>
        <v>800.01665747086406</v>
      </c>
      <c r="K14" s="22">
        <f>การคำนวณผลิตภาพแรงงาน!G53</f>
        <v>113.26420954915419</v>
      </c>
      <c r="M14" s="44"/>
    </row>
    <row r="15" spans="1:13" x14ac:dyDescent="0.4">
      <c r="A15" s="8">
        <v>2019</v>
      </c>
      <c r="B15" s="9">
        <v>100</v>
      </c>
      <c r="C15" s="52">
        <v>236849.02301590922</v>
      </c>
      <c r="D15" s="14">
        <f t="shared" si="0"/>
        <v>756.70614382079623</v>
      </c>
      <c r="E15" s="10">
        <v>308</v>
      </c>
      <c r="F15" s="10">
        <v>330</v>
      </c>
      <c r="G15" s="52">
        <v>14238.13</v>
      </c>
      <c r="H15" s="17">
        <f t="shared" si="1"/>
        <v>527.33814814814809</v>
      </c>
      <c r="I15" s="21">
        <f>การคำนวณผลิตภาพแรงงาน!G16</f>
        <v>590.99706618219568</v>
      </c>
      <c r="J15" s="15">
        <f>การคำนวณผลิตภาพแรงงาน!G35</f>
        <v>816.32036395232478</v>
      </c>
      <c r="K15" s="22">
        <f>การคำนวณผลิตภาพแรงงาน!G54</f>
        <v>115.45624024184794</v>
      </c>
      <c r="M15" s="44"/>
    </row>
    <row r="16" spans="1:13" x14ac:dyDescent="0.4">
      <c r="A16" s="8">
        <v>2020</v>
      </c>
      <c r="B16" s="9">
        <v>99.72</v>
      </c>
      <c r="C16" s="52">
        <v>219111.58460871381</v>
      </c>
      <c r="D16" s="14">
        <f t="shared" si="0"/>
        <v>700.03701152943711</v>
      </c>
      <c r="E16" s="10">
        <v>313</v>
      </c>
      <c r="F16" s="10">
        <v>336</v>
      </c>
      <c r="G16" s="52">
        <v>14620.5</v>
      </c>
      <c r="H16" s="17">
        <f t="shared" si="1"/>
        <v>541.5</v>
      </c>
      <c r="I16" s="21">
        <f>การคำนวณผลิตภาพแรงงาน!G17</f>
        <v>554.16169542563978</v>
      </c>
      <c r="J16" s="15">
        <f>การคำนวณผลิตภาพแรงงาน!G36</f>
        <v>761.49047301928158</v>
      </c>
      <c r="K16" s="22">
        <f>การคำนวณผลิตภาพแรงงาน!G55</f>
        <v>111.69697363759261</v>
      </c>
      <c r="M16" s="44"/>
    </row>
    <row r="17" spans="1:13" x14ac:dyDescent="0.4">
      <c r="A17" s="8">
        <v>2021</v>
      </c>
      <c r="B17" s="9">
        <v>100.82</v>
      </c>
      <c r="C17" s="52">
        <v>225786.98263908029</v>
      </c>
      <c r="D17" s="14">
        <f t="shared" si="0"/>
        <v>721.36416178619902</v>
      </c>
      <c r="E17" s="10">
        <v>313</v>
      </c>
      <c r="F17" s="10">
        <v>336</v>
      </c>
      <c r="G17" s="52">
        <v>14892.27</v>
      </c>
      <c r="H17" s="17">
        <f t="shared" si="1"/>
        <v>551.56555555555553</v>
      </c>
      <c r="I17" s="21">
        <f>การคำนวณผลิตภาพแรงงาน!G18</f>
        <v>561.36874278589823</v>
      </c>
      <c r="J17" s="15">
        <f>การคำนวณผลิตภาพแรงงาน!G37</f>
        <v>777.46488485971054</v>
      </c>
      <c r="K17" s="22">
        <f>การคำนวณผลิตภาพแรงงาน!G56</f>
        <v>112.17300925127962</v>
      </c>
      <c r="M17" s="44"/>
    </row>
    <row r="18" spans="1:13" x14ac:dyDescent="0.4">
      <c r="A18" s="46">
        <v>2022</v>
      </c>
      <c r="B18" s="47">
        <v>107.07</v>
      </c>
      <c r="C18" s="52">
        <v>242231.93066714201</v>
      </c>
      <c r="D18" s="48">
        <f t="shared" si="0"/>
        <v>773.90393184390416</v>
      </c>
      <c r="E18" s="49">
        <v>328</v>
      </c>
      <c r="F18" s="49">
        <v>354</v>
      </c>
      <c r="G18" s="52">
        <v>15416.29</v>
      </c>
      <c r="H18" s="50">
        <f t="shared" si="1"/>
        <v>570.97370370370379</v>
      </c>
      <c r="I18" s="21">
        <f>การคำนวณผลิตภาพแรงงาน!G19</f>
        <v>554.36757052056885</v>
      </c>
      <c r="J18" s="15">
        <f>การคำนวณผลิตภาพแรงงาน!G38</f>
        <v>751.66234916110648</v>
      </c>
      <c r="K18" s="22">
        <f>การคำนวณผลิตภาพแรงงาน!G57</f>
        <v>115.90762025868182</v>
      </c>
      <c r="M18" s="44"/>
    </row>
    <row r="19" spans="1:13" ht="24.5" thickBot="1" x14ac:dyDescent="0.85">
      <c r="A19" s="53" t="s">
        <v>47</v>
      </c>
      <c r="B19" s="8">
        <v>108.56</v>
      </c>
      <c r="C19" s="42" t="s">
        <v>0</v>
      </c>
      <c r="D19" s="42" t="s">
        <v>0</v>
      </c>
      <c r="E19" s="51">
        <v>328</v>
      </c>
      <c r="F19" s="51">
        <v>354</v>
      </c>
      <c r="G19" s="52">
        <v>15117.83</v>
      </c>
      <c r="H19" s="17">
        <f>G19/27</f>
        <v>559.91962962962964</v>
      </c>
      <c r="I19" s="54" t="s">
        <v>0</v>
      </c>
      <c r="J19" s="55" t="s">
        <v>0</v>
      </c>
      <c r="K19" s="56" t="s">
        <v>0</v>
      </c>
      <c r="M19" s="45"/>
    </row>
    <row r="21" spans="1:13" ht="25" x14ac:dyDescent="0.5">
      <c r="A21" s="30" t="s">
        <v>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9BEB-CEA2-4305-A37A-02524D0C77DA}">
  <dimension ref="A1:G57"/>
  <sheetViews>
    <sheetView showGridLines="0" topLeftCell="A7" zoomScale="82" workbookViewId="0">
      <selection activeCell="E67" sqref="E67"/>
    </sheetView>
  </sheetViews>
  <sheetFormatPr defaultRowHeight="14" x14ac:dyDescent="0.3"/>
  <cols>
    <col min="1" max="7" width="20.58203125" customWidth="1"/>
    <col min="8" max="8" width="16.6640625" customWidth="1"/>
  </cols>
  <sheetData>
    <row r="1" spans="1:7" ht="20" x14ac:dyDescent="0.4">
      <c r="A1" s="31" t="s">
        <v>1</v>
      </c>
      <c r="B1" s="5"/>
      <c r="C1" s="5"/>
      <c r="D1" s="5"/>
      <c r="E1" s="5"/>
      <c r="F1" s="5"/>
      <c r="G1" s="5"/>
    </row>
    <row r="2" spans="1:7" ht="20" x14ac:dyDescent="0.4">
      <c r="A2" s="5"/>
      <c r="B2" s="5"/>
      <c r="C2" s="5"/>
      <c r="D2" s="5"/>
      <c r="E2" s="5"/>
      <c r="F2" s="5"/>
      <c r="G2" s="5"/>
    </row>
    <row r="3" spans="1:7" ht="20.5" thickBot="1" x14ac:dyDescent="0.45">
      <c r="A3" s="58" t="s">
        <v>31</v>
      </c>
      <c r="B3" s="58"/>
      <c r="C3" s="58"/>
      <c r="D3" s="58"/>
      <c r="E3" s="58"/>
      <c r="F3" s="58"/>
      <c r="G3" s="59"/>
    </row>
    <row r="4" spans="1:7" ht="122.5" customHeight="1" x14ac:dyDescent="0.3">
      <c r="A4" s="7" t="s">
        <v>12</v>
      </c>
      <c r="B4" s="23" t="s">
        <v>42</v>
      </c>
      <c r="C4" s="23" t="s">
        <v>26</v>
      </c>
      <c r="D4" s="7" t="s">
        <v>27</v>
      </c>
      <c r="E4" s="7" t="s">
        <v>20</v>
      </c>
      <c r="F4" s="16" t="s">
        <v>28</v>
      </c>
      <c r="G4" s="25" t="s">
        <v>29</v>
      </c>
    </row>
    <row r="5" spans="1:7" ht="17.5" x14ac:dyDescent="0.35">
      <c r="A5" s="8">
        <v>2008</v>
      </c>
      <c r="B5" s="41">
        <v>7710300000000</v>
      </c>
      <c r="C5" s="11">
        <v>37016610</v>
      </c>
      <c r="D5" s="12">
        <f>B5/C5</f>
        <v>208292.97982716409</v>
      </c>
      <c r="E5" s="13">
        <v>0.65931594371795654</v>
      </c>
      <c r="F5" s="24">
        <f t="shared" ref="F5:F18" si="0">D5*E5</f>
        <v>137330.88256457198</v>
      </c>
      <c r="G5" s="26">
        <f t="shared" ref="G5:G18" si="1">F5/313</f>
        <v>438.75681330534178</v>
      </c>
    </row>
    <row r="6" spans="1:7" ht="17.5" x14ac:dyDescent="0.35">
      <c r="A6" s="8">
        <v>2009</v>
      </c>
      <c r="B6" s="41">
        <v>7657100000000</v>
      </c>
      <c r="C6" s="11">
        <v>37706320</v>
      </c>
      <c r="D6" s="12">
        <f t="shared" ref="D6:D19" si="2">B6/C6</f>
        <v>203072.05794678451</v>
      </c>
      <c r="E6" s="13">
        <v>0.66432797908782959</v>
      </c>
      <c r="F6" s="24">
        <f t="shared" si="0"/>
        <v>134906.44986499398</v>
      </c>
      <c r="G6" s="26">
        <f t="shared" si="1"/>
        <v>431.01102193288813</v>
      </c>
    </row>
    <row r="7" spans="1:7" ht="17.5" x14ac:dyDescent="0.35">
      <c r="A7" s="8">
        <v>2010</v>
      </c>
      <c r="B7" s="41">
        <v>8232400000000</v>
      </c>
      <c r="C7" s="11">
        <v>38037340</v>
      </c>
      <c r="D7" s="12">
        <f t="shared" si="2"/>
        <v>216429.43486584499</v>
      </c>
      <c r="E7" s="13">
        <v>0.66460907459259033</v>
      </c>
      <c r="F7" s="24">
        <f t="shared" si="0"/>
        <v>143840.96642078654</v>
      </c>
      <c r="G7" s="26">
        <f t="shared" si="1"/>
        <v>459.55580326129888</v>
      </c>
    </row>
    <row r="8" spans="1:7" ht="17.5" x14ac:dyDescent="0.35">
      <c r="A8" s="8">
        <v>2011</v>
      </c>
      <c r="B8" s="41">
        <v>8301600000000</v>
      </c>
      <c r="C8" s="11">
        <v>38464660</v>
      </c>
      <c r="D8" s="12">
        <f t="shared" si="2"/>
        <v>215824.08371736549</v>
      </c>
      <c r="E8" s="13">
        <v>0.65576916933059692</v>
      </c>
      <c r="F8" s="24">
        <f t="shared" si="0"/>
        <v>141530.78010087396</v>
      </c>
      <c r="G8" s="26">
        <f t="shared" si="1"/>
        <v>452.17501629672194</v>
      </c>
    </row>
    <row r="9" spans="1:7" ht="17.5" x14ac:dyDescent="0.35">
      <c r="A9" s="8">
        <v>2012</v>
      </c>
      <c r="B9" s="41">
        <v>8902800000000</v>
      </c>
      <c r="C9" s="11">
        <v>38941100</v>
      </c>
      <c r="D9" s="12">
        <f t="shared" si="2"/>
        <v>228622.20122184529</v>
      </c>
      <c r="E9" s="13">
        <v>0.64615380764007568</v>
      </c>
      <c r="F9" s="24">
        <f t="shared" si="0"/>
        <v>147725.10583055089</v>
      </c>
      <c r="G9" s="26">
        <f t="shared" si="1"/>
        <v>471.96519434680795</v>
      </c>
    </row>
    <row r="10" spans="1:7" ht="17.5" x14ac:dyDescent="0.35">
      <c r="A10" s="8">
        <v>2013</v>
      </c>
      <c r="B10" s="41">
        <v>9142100000000</v>
      </c>
      <c r="C10" s="11">
        <v>38906880</v>
      </c>
      <c r="D10" s="12">
        <f t="shared" si="2"/>
        <v>234973.86580471115</v>
      </c>
      <c r="E10" s="13">
        <v>0.65259748697280884</v>
      </c>
      <c r="F10" s="24">
        <f t="shared" si="0"/>
        <v>153343.35432844053</v>
      </c>
      <c r="G10" s="26">
        <f t="shared" si="1"/>
        <v>489.91487005891543</v>
      </c>
    </row>
    <row r="11" spans="1:7" ht="17.5" x14ac:dyDescent="0.35">
      <c r="A11" s="8">
        <v>2014</v>
      </c>
      <c r="B11" s="41">
        <v>9232100000000</v>
      </c>
      <c r="C11" s="11">
        <v>38077430</v>
      </c>
      <c r="D11" s="12">
        <f t="shared" si="2"/>
        <v>242455.96407110459</v>
      </c>
      <c r="E11" s="13">
        <v>0.65749239921569824</v>
      </c>
      <c r="F11" s="24">
        <f t="shared" si="0"/>
        <v>159412.95352126568</v>
      </c>
      <c r="G11" s="26">
        <f t="shared" si="1"/>
        <v>509.30656077081687</v>
      </c>
    </row>
    <row r="12" spans="1:7" ht="17.5" x14ac:dyDescent="0.35">
      <c r="A12" s="8">
        <v>2015</v>
      </c>
      <c r="B12" s="41">
        <v>9521400000000</v>
      </c>
      <c r="C12" s="11">
        <v>38016170</v>
      </c>
      <c r="D12" s="12">
        <f t="shared" si="2"/>
        <v>250456.58202812119</v>
      </c>
      <c r="E12" s="13">
        <v>0.6574745774269104</v>
      </c>
      <c r="F12" s="24">
        <f t="shared" si="0"/>
        <v>164668.8354327273</v>
      </c>
      <c r="G12" s="26">
        <f t="shared" si="1"/>
        <v>526.09851575951211</v>
      </c>
    </row>
    <row r="13" spans="1:7" ht="17.5" x14ac:dyDescent="0.35">
      <c r="A13" s="8">
        <v>2016</v>
      </c>
      <c r="B13" s="41">
        <v>9848500000000</v>
      </c>
      <c r="C13" s="11">
        <v>37692650</v>
      </c>
      <c r="D13" s="12">
        <f t="shared" si="2"/>
        <v>261284.36180528565</v>
      </c>
      <c r="E13" s="13">
        <v>0.64383566379547119</v>
      </c>
      <c r="F13" s="24">
        <f t="shared" si="0"/>
        <v>168224.19052228215</v>
      </c>
      <c r="G13" s="26">
        <f t="shared" si="1"/>
        <v>537.45747770697176</v>
      </c>
    </row>
    <row r="14" spans="1:7" ht="17.5" x14ac:dyDescent="0.35">
      <c r="A14" s="8">
        <v>2017</v>
      </c>
      <c r="B14" s="41">
        <v>10259900000000</v>
      </c>
      <c r="C14" s="11">
        <v>37458250</v>
      </c>
      <c r="D14" s="12">
        <f t="shared" si="2"/>
        <v>273902.27786936122</v>
      </c>
      <c r="E14" s="13">
        <v>0.6372031569480896</v>
      </c>
      <c r="F14" s="24">
        <f t="shared" si="0"/>
        <v>174531.39615362982</v>
      </c>
      <c r="G14" s="26">
        <f t="shared" si="1"/>
        <v>557.60829442054251</v>
      </c>
    </row>
    <row r="15" spans="1:7" ht="17.5" x14ac:dyDescent="0.35">
      <c r="A15" s="8">
        <v>2018</v>
      </c>
      <c r="B15" s="41">
        <v>10693200000000</v>
      </c>
      <c r="C15" s="11">
        <v>37864550</v>
      </c>
      <c r="D15" s="12">
        <f t="shared" si="2"/>
        <v>282406.63100446196</v>
      </c>
      <c r="E15" s="13">
        <v>0.6372031569480896</v>
      </c>
      <c r="F15" s="24">
        <f t="shared" si="0"/>
        <v>179950.39681911739</v>
      </c>
      <c r="G15" s="26">
        <f t="shared" si="1"/>
        <v>574.92139558823453</v>
      </c>
    </row>
    <row r="16" spans="1:7" ht="17.5" x14ac:dyDescent="0.35">
      <c r="A16" s="8">
        <v>2019</v>
      </c>
      <c r="B16" s="41">
        <v>10919300000000</v>
      </c>
      <c r="C16" s="11">
        <v>37613440</v>
      </c>
      <c r="D16" s="12">
        <f t="shared" si="2"/>
        <v>290303.14696023549</v>
      </c>
      <c r="E16" s="13">
        <v>0.6372031569480896</v>
      </c>
      <c r="F16" s="24">
        <f t="shared" si="0"/>
        <v>184982.08171502725</v>
      </c>
      <c r="G16" s="26">
        <f t="shared" si="1"/>
        <v>590.99706618219568</v>
      </c>
    </row>
    <row r="17" spans="1:7" ht="17.5" x14ac:dyDescent="0.35">
      <c r="A17" s="8">
        <v>2020</v>
      </c>
      <c r="B17" s="41">
        <v>10256900000000</v>
      </c>
      <c r="C17" s="11">
        <v>37680200</v>
      </c>
      <c r="D17" s="12">
        <f t="shared" si="2"/>
        <v>272209.27702082263</v>
      </c>
      <c r="E17" s="13">
        <v>0.6372031569480896</v>
      </c>
      <c r="F17" s="24">
        <f t="shared" si="0"/>
        <v>173452.61066822524</v>
      </c>
      <c r="G17" s="26">
        <f t="shared" si="1"/>
        <v>554.16169542563978</v>
      </c>
    </row>
    <row r="18" spans="1:7" ht="17.5" x14ac:dyDescent="0.35">
      <c r="A18" s="8">
        <v>2021</v>
      </c>
      <c r="B18" s="41">
        <v>10409900000000</v>
      </c>
      <c r="C18" s="11">
        <v>37751300</v>
      </c>
      <c r="D18" s="12">
        <f t="shared" si="2"/>
        <v>275749.44438999449</v>
      </c>
      <c r="E18" s="13">
        <v>0.6372031569480896</v>
      </c>
      <c r="F18" s="24">
        <f t="shared" si="0"/>
        <v>175708.41649198617</v>
      </c>
      <c r="G18" s="26">
        <f t="shared" si="1"/>
        <v>561.36874278589823</v>
      </c>
    </row>
    <row r="19" spans="1:7" ht="20.5" thickBot="1" x14ac:dyDescent="0.45">
      <c r="A19" s="42">
        <v>2022</v>
      </c>
      <c r="B19" s="41">
        <v>10680300000000</v>
      </c>
      <c r="C19" s="11">
        <v>39221050</v>
      </c>
      <c r="D19" s="12">
        <f t="shared" si="2"/>
        <v>272310.4047443911</v>
      </c>
      <c r="E19" s="13">
        <v>0.6372031569480896</v>
      </c>
      <c r="F19" s="24">
        <f t="shared" ref="F19" si="3">D19*E19</f>
        <v>173517.04957293803</v>
      </c>
      <c r="G19" s="27">
        <f t="shared" ref="G19" si="4">F19/313</f>
        <v>554.36757052056885</v>
      </c>
    </row>
    <row r="20" spans="1:7" ht="20" x14ac:dyDescent="0.4">
      <c r="A20" s="5"/>
      <c r="B20" s="5"/>
      <c r="C20" s="5"/>
      <c r="D20" s="5"/>
      <c r="E20" s="5"/>
      <c r="F20" s="5"/>
      <c r="G20" s="5"/>
    </row>
    <row r="21" spans="1:7" ht="20" x14ac:dyDescent="0.4">
      <c r="A21" s="5"/>
      <c r="B21" s="5"/>
      <c r="C21" s="5"/>
      <c r="D21" s="5"/>
      <c r="E21" s="5"/>
      <c r="F21" s="5"/>
      <c r="G21" s="5"/>
    </row>
    <row r="22" spans="1:7" ht="20.5" thickBot="1" x14ac:dyDescent="0.45">
      <c r="A22" s="58" t="s">
        <v>36</v>
      </c>
      <c r="B22" s="58"/>
      <c r="C22" s="58"/>
      <c r="D22" s="58"/>
      <c r="E22" s="58"/>
      <c r="F22" s="58"/>
      <c r="G22" s="59"/>
    </row>
    <row r="23" spans="1:7" ht="140" x14ac:dyDescent="0.3">
      <c r="A23" s="7" t="s">
        <v>12</v>
      </c>
      <c r="B23" s="23" t="s">
        <v>43</v>
      </c>
      <c r="C23" s="23" t="s">
        <v>26</v>
      </c>
      <c r="D23" s="7" t="s">
        <v>27</v>
      </c>
      <c r="E23" s="7" t="s">
        <v>20</v>
      </c>
      <c r="F23" s="16" t="s">
        <v>28</v>
      </c>
      <c r="G23" s="25" t="s">
        <v>29</v>
      </c>
    </row>
    <row r="24" spans="1:7" ht="17.5" x14ac:dyDescent="0.35">
      <c r="A24" s="8">
        <v>2008</v>
      </c>
      <c r="B24" s="11">
        <v>7113800000000</v>
      </c>
      <c r="C24" s="11">
        <v>22317500</v>
      </c>
      <c r="D24" s="12">
        <f>B24/C24</f>
        <v>318754.34076397447</v>
      </c>
      <c r="E24" s="13">
        <v>0.65931594371795654</v>
      </c>
      <c r="F24" s="24">
        <f t="shared" ref="F24:F37" si="5">D24*E24</f>
        <v>210159.81899499494</v>
      </c>
      <c r="G24" s="26">
        <f t="shared" ref="G24:G37" si="6">F24/313</f>
        <v>671.43712138976025</v>
      </c>
    </row>
    <row r="25" spans="1:7" ht="17.5" x14ac:dyDescent="0.35">
      <c r="A25" s="8">
        <v>2009</v>
      </c>
      <c r="B25" s="11">
        <v>7061100000000</v>
      </c>
      <c r="C25" s="11">
        <v>23013790</v>
      </c>
      <c r="D25" s="12">
        <f t="shared" ref="D25:D38" si="7">B25/C25</f>
        <v>306820.38899286039</v>
      </c>
      <c r="E25" s="13">
        <v>0.66432797908782959</v>
      </c>
      <c r="F25" s="24">
        <f t="shared" si="5"/>
        <v>203829.3689625687</v>
      </c>
      <c r="G25" s="26">
        <f t="shared" si="6"/>
        <v>651.21204141395754</v>
      </c>
    </row>
    <row r="26" spans="1:7" ht="21" x14ac:dyDescent="0.7">
      <c r="A26" s="8">
        <v>2010</v>
      </c>
      <c r="B26" s="11">
        <v>7652700000000</v>
      </c>
      <c r="C26" s="11">
        <v>23489640</v>
      </c>
      <c r="D26" s="12">
        <f t="shared" si="7"/>
        <v>325790.43356986315</v>
      </c>
      <c r="E26" s="13">
        <v>0.66460907459259033</v>
      </c>
      <c r="F26" s="24">
        <f t="shared" si="5"/>
        <v>216523.27856598553</v>
      </c>
      <c r="G26" s="26">
        <f t="shared" si="6"/>
        <v>691.76766315011355</v>
      </c>
    </row>
    <row r="27" spans="1:7" ht="21" x14ac:dyDescent="0.7">
      <c r="A27" s="8">
        <v>2011</v>
      </c>
      <c r="B27" s="11">
        <v>7667900000000</v>
      </c>
      <c r="C27" s="11">
        <v>23581550</v>
      </c>
      <c r="D27" s="12">
        <f t="shared" si="7"/>
        <v>325165.22450814303</v>
      </c>
      <c r="E27" s="13">
        <v>0.65576916933059692</v>
      </c>
      <c r="F27" s="24">
        <f t="shared" si="5"/>
        <v>213233.329170902</v>
      </c>
      <c r="G27" s="26">
        <f t="shared" si="6"/>
        <v>681.25664271853668</v>
      </c>
    </row>
    <row r="28" spans="1:7" ht="21" x14ac:dyDescent="0.7">
      <c r="A28" s="8">
        <v>2012</v>
      </c>
      <c r="B28" s="11">
        <v>8268900000000</v>
      </c>
      <c r="C28" s="11">
        <v>23507540</v>
      </c>
      <c r="D28" s="12">
        <f t="shared" si="7"/>
        <v>351755.22406853293</v>
      </c>
      <c r="E28" s="13">
        <v>0.64615380764007568</v>
      </c>
      <c r="F28" s="24">
        <f t="shared" si="5"/>
        <v>227287.97738917056</v>
      </c>
      <c r="G28" s="26">
        <f t="shared" si="6"/>
        <v>726.15967216987394</v>
      </c>
    </row>
    <row r="29" spans="1:7" ht="21" x14ac:dyDescent="0.7">
      <c r="A29" s="8">
        <v>2013</v>
      </c>
      <c r="B29" s="11">
        <v>8512400000000</v>
      </c>
      <c r="C29" s="11">
        <v>23499930</v>
      </c>
      <c r="D29" s="12">
        <f t="shared" si="7"/>
        <v>362230.86621960148</v>
      </c>
      <c r="E29" s="13">
        <v>0.65259748697280884</v>
      </c>
      <c r="F29" s="24">
        <f t="shared" si="5"/>
        <v>236390.95299889563</v>
      </c>
      <c r="G29" s="26">
        <f t="shared" si="6"/>
        <v>755.24266133832475</v>
      </c>
    </row>
    <row r="30" spans="1:7" ht="21" x14ac:dyDescent="0.7">
      <c r="A30" s="8">
        <v>2014</v>
      </c>
      <c r="B30" s="11">
        <v>8610000000000</v>
      </c>
      <c r="C30" s="11">
        <v>25344710</v>
      </c>
      <c r="D30" s="12">
        <f t="shared" si="7"/>
        <v>339715.86181100516</v>
      </c>
      <c r="E30" s="13">
        <v>0.65749239921569824</v>
      </c>
      <c r="F30" s="24">
        <f t="shared" si="5"/>
        <v>223360.5970337464</v>
      </c>
      <c r="G30" s="26">
        <f t="shared" si="6"/>
        <v>713.61213109823132</v>
      </c>
    </row>
    <row r="31" spans="1:7" ht="21" x14ac:dyDescent="0.7">
      <c r="A31" s="8">
        <v>2015</v>
      </c>
      <c r="B31" s="11">
        <v>8972600000000</v>
      </c>
      <c r="C31" s="11">
        <v>25744250</v>
      </c>
      <c r="D31" s="12">
        <f t="shared" si="7"/>
        <v>348528.31214737269</v>
      </c>
      <c r="E31" s="13">
        <v>0.6574745774269104</v>
      </c>
      <c r="F31" s="24">
        <f t="shared" si="5"/>
        <v>229148.50475040817</v>
      </c>
      <c r="G31" s="26">
        <f t="shared" si="6"/>
        <v>732.10384904283762</v>
      </c>
    </row>
    <row r="32" spans="1:7" ht="21" x14ac:dyDescent="0.7">
      <c r="A32" s="8">
        <v>2016</v>
      </c>
      <c r="B32" s="11">
        <v>9321000000000</v>
      </c>
      <c r="C32" s="11">
        <v>25946020</v>
      </c>
      <c r="D32" s="12">
        <f t="shared" si="7"/>
        <v>359245.84965247079</v>
      </c>
      <c r="E32" s="13">
        <v>0.64383566379547119</v>
      </c>
      <c r="F32" s="24">
        <f t="shared" si="5"/>
        <v>231295.29007676657</v>
      </c>
      <c r="G32" s="26">
        <f t="shared" si="6"/>
        <v>738.96258810468555</v>
      </c>
    </row>
    <row r="33" spans="1:7" ht="21" x14ac:dyDescent="0.7">
      <c r="A33" s="8">
        <v>2017</v>
      </c>
      <c r="B33" s="11">
        <v>9704800000000</v>
      </c>
      <c r="C33" s="11">
        <v>25674980</v>
      </c>
      <c r="D33" s="12">
        <f t="shared" si="7"/>
        <v>377986.66250178189</v>
      </c>
      <c r="E33" s="13">
        <v>0.6372031569480896</v>
      </c>
      <c r="F33" s="24">
        <f t="shared" si="5"/>
        <v>240854.2946304075</v>
      </c>
      <c r="G33" s="26">
        <f t="shared" si="6"/>
        <v>769.50253875529552</v>
      </c>
    </row>
    <row r="34" spans="1:7" ht="21" x14ac:dyDescent="0.7">
      <c r="A34" s="8">
        <v>2018</v>
      </c>
      <c r="B34" s="11">
        <v>10098000000000</v>
      </c>
      <c r="C34" s="11">
        <v>25696260</v>
      </c>
      <c r="D34" s="12">
        <f t="shared" si="7"/>
        <v>392975.47580854181</v>
      </c>
      <c r="E34" s="13">
        <v>0.6372031569480896</v>
      </c>
      <c r="F34" s="24">
        <f t="shared" si="5"/>
        <v>250405.21378838047</v>
      </c>
      <c r="G34" s="26">
        <f t="shared" si="6"/>
        <v>800.01665747086406</v>
      </c>
    </row>
    <row r="35" spans="1:7" ht="21" x14ac:dyDescent="0.7">
      <c r="A35" s="8">
        <v>2019</v>
      </c>
      <c r="B35" s="11">
        <v>10342400000000</v>
      </c>
      <c r="C35" s="11">
        <v>25792550</v>
      </c>
      <c r="D35" s="12">
        <f t="shared" si="7"/>
        <v>400984.0050712318</v>
      </c>
      <c r="E35" s="13">
        <v>0.6372031569480896</v>
      </c>
      <c r="F35" s="24">
        <f t="shared" si="5"/>
        <v>255508.27391707766</v>
      </c>
      <c r="G35" s="26">
        <f t="shared" si="6"/>
        <v>816.32036395232478</v>
      </c>
    </row>
    <row r="36" spans="1:7" ht="21" x14ac:dyDescent="0.7">
      <c r="A36" s="8">
        <v>2020</v>
      </c>
      <c r="B36" s="11">
        <v>9676600000000</v>
      </c>
      <c r="C36" s="11">
        <v>25869730</v>
      </c>
      <c r="D36" s="12">
        <f t="shared" si="7"/>
        <v>374051.06276718003</v>
      </c>
      <c r="E36" s="13">
        <v>0.6372031569480896</v>
      </c>
      <c r="F36" s="24">
        <f t="shared" si="5"/>
        <v>238346.51805503512</v>
      </c>
      <c r="G36" s="26">
        <f t="shared" si="6"/>
        <v>761.49047301928158</v>
      </c>
    </row>
    <row r="37" spans="1:7" ht="21" x14ac:dyDescent="0.7">
      <c r="A37" s="8">
        <v>2021</v>
      </c>
      <c r="B37" s="11">
        <v>9824700000000</v>
      </c>
      <c r="C37" s="11">
        <v>25725990</v>
      </c>
      <c r="D37" s="12">
        <f t="shared" si="7"/>
        <v>381897.83950005425</v>
      </c>
      <c r="E37" s="13">
        <v>0.6372031569480896</v>
      </c>
      <c r="F37" s="24">
        <f t="shared" si="5"/>
        <v>243346.50896108939</v>
      </c>
      <c r="G37" s="26">
        <f t="shared" si="6"/>
        <v>777.46488485971054</v>
      </c>
    </row>
    <row r="38" spans="1:7" ht="21.5" thickBot="1" x14ac:dyDescent="0.75">
      <c r="A38" s="8">
        <v>2022</v>
      </c>
      <c r="B38" s="11">
        <v>10080600000000</v>
      </c>
      <c r="C38" s="43">
        <v>27302170</v>
      </c>
      <c r="D38" s="12">
        <f t="shared" si="7"/>
        <v>369223.39872618183</v>
      </c>
      <c r="E38" s="13">
        <v>0.6372031569480896</v>
      </c>
      <c r="F38" s="24">
        <f t="shared" ref="F38" si="8">D38*E38</f>
        <v>235270.31528742632</v>
      </c>
      <c r="G38" s="27">
        <f t="shared" ref="G38" si="9">F38/313</f>
        <v>751.66234916110648</v>
      </c>
    </row>
    <row r="39" spans="1:7" ht="24" x14ac:dyDescent="0.8">
      <c r="A39" s="5"/>
      <c r="B39" s="5"/>
      <c r="C39" s="5"/>
      <c r="D39" s="5"/>
      <c r="E39" s="5"/>
      <c r="F39" s="5"/>
      <c r="G39" s="5"/>
    </row>
    <row r="40" spans="1:7" ht="24" x14ac:dyDescent="0.8">
      <c r="A40" s="5"/>
      <c r="B40" s="5"/>
      <c r="C40" s="5"/>
      <c r="D40" s="5"/>
      <c r="E40" s="5"/>
      <c r="F40" s="5"/>
      <c r="G40" s="5"/>
    </row>
    <row r="41" spans="1:7" ht="24.5" thickBot="1" x14ac:dyDescent="0.85">
      <c r="A41" s="58" t="s">
        <v>37</v>
      </c>
      <c r="B41" s="58"/>
      <c r="C41" s="58"/>
      <c r="D41" s="58"/>
      <c r="E41" s="58"/>
      <c r="F41" s="58"/>
      <c r="G41" s="59"/>
    </row>
    <row r="42" spans="1:7" ht="96" x14ac:dyDescent="0.3">
      <c r="A42" s="7" t="s">
        <v>12</v>
      </c>
      <c r="B42" s="23" t="s">
        <v>43</v>
      </c>
      <c r="C42" s="23" t="s">
        <v>26</v>
      </c>
      <c r="D42" s="7" t="s">
        <v>27</v>
      </c>
      <c r="E42" s="7" t="s">
        <v>20</v>
      </c>
      <c r="F42" s="16" t="s">
        <v>28</v>
      </c>
      <c r="G42" s="25" t="s">
        <v>29</v>
      </c>
    </row>
    <row r="43" spans="1:7" ht="21" x14ac:dyDescent="0.7">
      <c r="A43" s="8">
        <v>2008</v>
      </c>
      <c r="B43" s="41">
        <v>604900000000</v>
      </c>
      <c r="C43" s="11" t="s">
        <v>0</v>
      </c>
      <c r="D43" s="11" t="s">
        <v>0</v>
      </c>
      <c r="E43" s="11" t="s">
        <v>0</v>
      </c>
      <c r="F43" s="28" t="s">
        <v>0</v>
      </c>
      <c r="G43" s="29" t="s">
        <v>0</v>
      </c>
    </row>
    <row r="44" spans="1:7" ht="21" x14ac:dyDescent="0.7">
      <c r="A44" s="8">
        <v>2009</v>
      </c>
      <c r="B44" s="41">
        <v>603400000000</v>
      </c>
      <c r="C44" s="11" t="s">
        <v>0</v>
      </c>
      <c r="D44" s="11" t="s">
        <v>0</v>
      </c>
      <c r="E44" s="11" t="s">
        <v>0</v>
      </c>
      <c r="F44" s="28" t="s">
        <v>0</v>
      </c>
      <c r="G44" s="29" t="s">
        <v>0</v>
      </c>
    </row>
    <row r="45" spans="1:7" ht="21" x14ac:dyDescent="0.7">
      <c r="A45" s="8">
        <v>2010</v>
      </c>
      <c r="B45" s="41">
        <v>600700000000</v>
      </c>
      <c r="C45" s="11" t="s">
        <v>0</v>
      </c>
      <c r="D45" s="11" t="s">
        <v>0</v>
      </c>
      <c r="E45" s="11" t="s">
        <v>0</v>
      </c>
      <c r="F45" s="28" t="s">
        <v>0</v>
      </c>
      <c r="G45" s="29" t="s">
        <v>0</v>
      </c>
    </row>
    <row r="46" spans="1:7" ht="21" x14ac:dyDescent="0.7">
      <c r="A46" s="8">
        <v>2011</v>
      </c>
      <c r="B46" s="41">
        <v>638500000000</v>
      </c>
      <c r="C46" s="11">
        <v>14883100</v>
      </c>
      <c r="D46" s="12">
        <f>B46/C46</f>
        <v>42901.008526449463</v>
      </c>
      <c r="E46" s="13">
        <v>0.65576916933059692</v>
      </c>
      <c r="F46" s="24">
        <f t="shared" ref="F46:F56" si="10">D46*E46</f>
        <v>28133.158724834619</v>
      </c>
      <c r="G46" s="26">
        <f t="shared" ref="G46:G56" si="11">F46/313</f>
        <v>89.882296245478017</v>
      </c>
    </row>
    <row r="47" spans="1:7" ht="21" x14ac:dyDescent="0.7">
      <c r="A47" s="8">
        <v>2012</v>
      </c>
      <c r="B47" s="41">
        <v>655800000000</v>
      </c>
      <c r="C47" s="11">
        <v>15433580</v>
      </c>
      <c r="D47" s="12">
        <f t="shared" ref="D47:D57" si="12">B47/C47</f>
        <v>42491.761470766993</v>
      </c>
      <c r="E47" s="13">
        <v>0.64615380764007568</v>
      </c>
      <c r="F47" s="24">
        <f t="shared" si="10"/>
        <v>27456.213467669953</v>
      </c>
      <c r="G47" s="26">
        <f t="shared" si="11"/>
        <v>87.719531845590907</v>
      </c>
    </row>
    <row r="48" spans="1:7" ht="21" x14ac:dyDescent="0.7">
      <c r="A48" s="8">
        <v>2013</v>
      </c>
      <c r="B48" s="41">
        <v>660400000000</v>
      </c>
      <c r="C48" s="11">
        <v>15406950</v>
      </c>
      <c r="D48" s="12">
        <f t="shared" si="12"/>
        <v>42863.772518246638</v>
      </c>
      <c r="E48" s="13">
        <v>0.65259748697280884</v>
      </c>
      <c r="F48" s="24">
        <f t="shared" si="10"/>
        <v>27972.790227581903</v>
      </c>
      <c r="G48" s="26">
        <f t="shared" si="11"/>
        <v>89.36993682933516</v>
      </c>
    </row>
    <row r="49" spans="1:7" ht="21" x14ac:dyDescent="0.7">
      <c r="A49" s="8">
        <v>2014</v>
      </c>
      <c r="B49" s="41">
        <v>658500000000</v>
      </c>
      <c r="C49" s="11">
        <v>12732720</v>
      </c>
      <c r="D49" s="12">
        <f t="shared" si="12"/>
        <v>51717.150773754547</v>
      </c>
      <c r="E49" s="13">
        <v>0.65749239921569824</v>
      </c>
      <c r="F49" s="24">
        <f t="shared" si="10"/>
        <v>34003.63354283588</v>
      </c>
      <c r="G49" s="26">
        <f t="shared" si="11"/>
        <v>108.63780684612102</v>
      </c>
    </row>
    <row r="50" spans="1:7" ht="21" x14ac:dyDescent="0.7">
      <c r="A50" s="8">
        <v>2015</v>
      </c>
      <c r="B50" s="41">
        <v>615900000000</v>
      </c>
      <c r="C50" s="11">
        <v>12271910</v>
      </c>
      <c r="D50" s="12">
        <f t="shared" si="12"/>
        <v>50187.786579269239</v>
      </c>
      <c r="E50" s="13">
        <v>0.6574745774269104</v>
      </c>
      <c r="F50" s="24">
        <f t="shared" si="10"/>
        <v>32997.19377319701</v>
      </c>
      <c r="G50" s="26">
        <f t="shared" si="11"/>
        <v>105.42234432331313</v>
      </c>
    </row>
    <row r="51" spans="1:7" ht="21" x14ac:dyDescent="0.7">
      <c r="A51" s="8">
        <v>2016</v>
      </c>
      <c r="B51" s="41">
        <v>608800000000</v>
      </c>
      <c r="C51" s="11">
        <v>11746620</v>
      </c>
      <c r="D51" s="12">
        <f t="shared" si="12"/>
        <v>51827.674684292164</v>
      </c>
      <c r="E51" s="13">
        <v>0.64383566379547119</v>
      </c>
      <c r="F51" s="24">
        <f t="shared" si="10"/>
        <v>33368.50533333698</v>
      </c>
      <c r="G51" s="26">
        <f t="shared" si="11"/>
        <v>106.60864323749834</v>
      </c>
    </row>
    <row r="52" spans="1:7" ht="21" x14ac:dyDescent="0.7">
      <c r="A52" s="8">
        <v>2017</v>
      </c>
      <c r="B52" s="41">
        <v>638100000000</v>
      </c>
      <c r="C52" s="11">
        <v>11783270</v>
      </c>
      <c r="D52" s="12">
        <f t="shared" si="12"/>
        <v>54153.049196021137</v>
      </c>
      <c r="E52" s="13">
        <v>0.6372031569480896</v>
      </c>
      <c r="F52" s="24">
        <f t="shared" si="10"/>
        <v>34506.493906069874</v>
      </c>
      <c r="G52" s="26">
        <f t="shared" si="11"/>
        <v>110.24438947626157</v>
      </c>
    </row>
    <row r="53" spans="1:7" ht="21" x14ac:dyDescent="0.7">
      <c r="A53" s="8">
        <v>2018</v>
      </c>
      <c r="B53" s="41">
        <v>677000000000</v>
      </c>
      <c r="C53" s="11">
        <v>12168290</v>
      </c>
      <c r="D53" s="12">
        <f t="shared" si="12"/>
        <v>55636.412347174497</v>
      </c>
      <c r="E53" s="13">
        <v>0.6372031569480896</v>
      </c>
      <c r="F53" s="24">
        <f t="shared" si="10"/>
        <v>35451.697588885261</v>
      </c>
      <c r="G53" s="26">
        <f t="shared" si="11"/>
        <v>113.26420954915419</v>
      </c>
    </row>
    <row r="54" spans="1:7" ht="21" x14ac:dyDescent="0.7">
      <c r="A54" s="8">
        <v>2019</v>
      </c>
      <c r="B54" s="41">
        <v>670400000000</v>
      </c>
      <c r="C54" s="11">
        <v>11820890</v>
      </c>
      <c r="D54" s="12">
        <f t="shared" si="12"/>
        <v>56713.157807914635</v>
      </c>
      <c r="E54" s="13">
        <v>0.6372031569480896</v>
      </c>
      <c r="F54" s="24">
        <f t="shared" si="10"/>
        <v>36137.803195698405</v>
      </c>
      <c r="G54" s="26">
        <f t="shared" si="11"/>
        <v>115.45624024184794</v>
      </c>
    </row>
    <row r="55" spans="1:7" ht="21" x14ac:dyDescent="0.7">
      <c r="A55" s="8">
        <v>2020</v>
      </c>
      <c r="B55" s="41">
        <v>648000000000</v>
      </c>
      <c r="C55" s="11">
        <v>11810470</v>
      </c>
      <c r="D55" s="12">
        <f t="shared" si="12"/>
        <v>54866.571779107857</v>
      </c>
      <c r="E55" s="13">
        <v>0.6372031569480896</v>
      </c>
      <c r="F55" s="24">
        <f t="shared" si="10"/>
        <v>34961.152748566485</v>
      </c>
      <c r="G55" s="26">
        <f t="shared" si="11"/>
        <v>111.69697363759261</v>
      </c>
    </row>
    <row r="56" spans="1:7" ht="21" x14ac:dyDescent="0.7">
      <c r="A56" s="8">
        <v>2021</v>
      </c>
      <c r="B56" s="41">
        <v>662600000000</v>
      </c>
      <c r="C56" s="11">
        <v>12025320</v>
      </c>
      <c r="D56" s="12">
        <f t="shared" si="12"/>
        <v>55100.404812512264</v>
      </c>
      <c r="E56" s="13">
        <v>0.6372031569480896</v>
      </c>
      <c r="F56" s="24">
        <f t="shared" si="10"/>
        <v>35110.151895650524</v>
      </c>
      <c r="G56" s="26">
        <f t="shared" si="11"/>
        <v>112.17300925127962</v>
      </c>
    </row>
    <row r="57" spans="1:7" ht="21.5" thickBot="1" x14ac:dyDescent="0.75">
      <c r="A57" s="8">
        <v>2022</v>
      </c>
      <c r="B57" s="41">
        <v>678600000000</v>
      </c>
      <c r="C57" s="41">
        <v>11918880</v>
      </c>
      <c r="D57" s="12">
        <f t="shared" si="12"/>
        <v>56934.879787362574</v>
      </c>
      <c r="E57" s="13">
        <v>0.6372031569480896</v>
      </c>
      <c r="F57" s="24">
        <f t="shared" ref="F57" si="13">D57*E57</f>
        <v>36279.085140967407</v>
      </c>
      <c r="G57" s="27">
        <f t="shared" ref="G57" si="14">F57/313</f>
        <v>115.90762025868182</v>
      </c>
    </row>
  </sheetData>
  <mergeCells count="3">
    <mergeCell ref="A3:G3"/>
    <mergeCell ref="A22:G22"/>
    <mergeCell ref="A41:G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DA0A-B331-4F04-85C5-0E58DBD836C3}">
  <dimension ref="A1:B27"/>
  <sheetViews>
    <sheetView showGridLines="0" tabSelected="1" workbookViewId="0">
      <selection activeCell="B20" sqref="B20"/>
    </sheetView>
  </sheetViews>
  <sheetFormatPr defaultRowHeight="14" x14ac:dyDescent="0.3"/>
  <cols>
    <col min="1" max="1" width="18.83203125" customWidth="1"/>
    <col min="2" max="2" width="44.6640625" customWidth="1"/>
  </cols>
  <sheetData>
    <row r="1" spans="1:2" ht="20" x14ac:dyDescent="0.4">
      <c r="A1" s="1" t="s">
        <v>39</v>
      </c>
      <c r="B1" s="2"/>
    </row>
    <row r="2" spans="1:2" ht="20" x14ac:dyDescent="0.4">
      <c r="A2" s="1"/>
      <c r="B2" s="2"/>
    </row>
    <row r="3" spans="1:2" ht="24" customHeight="1" x14ac:dyDescent="0.3">
      <c r="A3" s="33" t="s">
        <v>2</v>
      </c>
      <c r="B3" s="32" t="s">
        <v>3</v>
      </c>
    </row>
    <row r="4" spans="1:2" ht="24" customHeight="1" x14ac:dyDescent="0.3">
      <c r="A4" s="33" t="s">
        <v>4</v>
      </c>
      <c r="B4" s="34" t="s">
        <v>9</v>
      </c>
    </row>
    <row r="5" spans="1:2" ht="47" customHeight="1" x14ac:dyDescent="0.3">
      <c r="A5" s="35" t="s">
        <v>5</v>
      </c>
      <c r="B5" s="32" t="s">
        <v>40</v>
      </c>
    </row>
    <row r="6" spans="1:2" ht="24" customHeight="1" x14ac:dyDescent="0.4">
      <c r="A6" s="60" t="s">
        <v>6</v>
      </c>
      <c r="B6" s="40" t="s">
        <v>44</v>
      </c>
    </row>
    <row r="7" spans="1:2" ht="24" customHeight="1" x14ac:dyDescent="0.3">
      <c r="A7" s="61"/>
      <c r="B7" s="36" t="s">
        <v>13</v>
      </c>
    </row>
    <row r="8" spans="1:2" ht="24" customHeight="1" x14ac:dyDescent="0.3">
      <c r="A8" s="61"/>
      <c r="B8" s="36" t="s">
        <v>14</v>
      </c>
    </row>
    <row r="9" spans="1:2" ht="24" customHeight="1" x14ac:dyDescent="0.4">
      <c r="A9" s="61"/>
      <c r="B9" s="57" t="s">
        <v>15</v>
      </c>
    </row>
    <row r="10" spans="1:2" ht="24" customHeight="1" x14ac:dyDescent="0.3">
      <c r="A10" s="61"/>
      <c r="B10" s="37" t="s">
        <v>45</v>
      </c>
    </row>
    <row r="11" spans="1:2" ht="24.5" customHeight="1" x14ac:dyDescent="0.3">
      <c r="A11" s="61"/>
      <c r="B11" s="36" t="s">
        <v>16</v>
      </c>
    </row>
    <row r="12" spans="1:2" ht="47.5" customHeight="1" x14ac:dyDescent="0.3">
      <c r="A12" s="62"/>
      <c r="B12" s="37" t="s">
        <v>17</v>
      </c>
    </row>
    <row r="13" spans="1:2" ht="24" customHeight="1" x14ac:dyDescent="0.3">
      <c r="A13" s="63" t="s">
        <v>19</v>
      </c>
      <c r="B13" s="32" t="s">
        <v>10</v>
      </c>
    </row>
    <row r="14" spans="1:2" ht="24" customHeight="1" x14ac:dyDescent="0.3">
      <c r="A14" s="64"/>
      <c r="B14" s="32" t="s">
        <v>11</v>
      </c>
    </row>
    <row r="15" spans="1:2" ht="116" customHeight="1" x14ac:dyDescent="0.3">
      <c r="A15" s="64"/>
      <c r="B15" s="32" t="s">
        <v>41</v>
      </c>
    </row>
    <row r="16" spans="1:2" ht="24.5" customHeight="1" x14ac:dyDescent="0.3">
      <c r="A16" s="64"/>
      <c r="B16" s="32" t="s">
        <v>18</v>
      </c>
    </row>
    <row r="17" spans="1:2" ht="24.5" customHeight="1" x14ac:dyDescent="0.3">
      <c r="A17" s="65"/>
      <c r="B17" s="32" t="s">
        <v>46</v>
      </c>
    </row>
    <row r="18" spans="1:2" ht="24" customHeight="1" x14ac:dyDescent="0.3">
      <c r="A18" s="33" t="s">
        <v>7</v>
      </c>
      <c r="B18" s="38">
        <v>45117</v>
      </c>
    </row>
    <row r="19" spans="1:2" ht="24" customHeight="1" x14ac:dyDescent="0.3">
      <c r="A19" s="39" t="s">
        <v>8</v>
      </c>
      <c r="B19" s="38">
        <v>45117</v>
      </c>
    </row>
    <row r="20" spans="1:2" ht="24" customHeight="1" x14ac:dyDescent="0.8">
      <c r="A20" s="3"/>
      <c r="B20" s="4"/>
    </row>
    <row r="21" spans="1:2" ht="24" customHeight="1" x14ac:dyDescent="0.3"/>
    <row r="22" spans="1:2" ht="24" customHeight="1" x14ac:dyDescent="0.3"/>
    <row r="24" spans="1:2" ht="51.5" customHeight="1" x14ac:dyDescent="0.3"/>
    <row r="27" spans="1:2" ht="48.5" customHeight="1" x14ac:dyDescent="0.3"/>
  </sheetData>
  <mergeCells count="2">
    <mergeCell ref="A6:A12"/>
    <mergeCell ref="A13:A17"/>
  </mergeCells>
  <hyperlinks>
    <hyperlink ref="B11" r:id="rId1" display="สำนักงานสภาพัฒนาเศรษฐกิจและสังคมแห่งชาติ" xr:uid="{05BD0ED9-A3F8-44D1-AB13-6138B30FA923}"/>
    <hyperlink ref="B12" r:id="rId2" display="University of Groningen and University of California" xr:uid="{6C1DFF07-1F0F-42D7-91EF-AE5C2E5B2A45}"/>
    <hyperlink ref="B8" r:id="rId3" display="กระทรวงแรงงาน" xr:uid="{E7354556-968B-47FC-8CB5-58D9DFF14E98}"/>
    <hyperlink ref="B7" r:id="rId4" xr:uid="{BF04D0AC-B97A-41F6-BD2E-AF3AD1AD3989}"/>
    <hyperlink ref="B10" r:id="rId5" xr:uid="{3D499310-84FE-4FF6-B4B2-8A626D79A079}"/>
    <hyperlink ref="B6" r:id="rId6" xr:uid="{AA23D51D-BB3D-4361-B322-55034CC4DE0F}"/>
    <hyperlink ref="B9" r:id="rId7" xr:uid="{A2D99090-74F2-486C-8DAD-82587A770959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ข้อมูลเศรษฐกิจมหภาค</vt:lpstr>
      <vt:lpstr>การคำนวณผลิตภาพแรงงาน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41gunnoiii</dc:creator>
  <cp:lastModifiedBy>41gunnoiii</cp:lastModifiedBy>
  <dcterms:created xsi:type="dcterms:W3CDTF">2022-12-16T06:04:17Z</dcterms:created>
  <dcterms:modified xsi:type="dcterms:W3CDTF">2023-07-10T04:28:05Z</dcterms:modified>
</cp:coreProperties>
</file>